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одушевое 2,анализ\"/>
    </mc:Choice>
  </mc:AlternateContent>
  <bookViews>
    <workbookView xWindow="0" yWindow="0" windowWidth="20490" windowHeight="76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7" i="1" l="1"/>
  <c r="E60" i="1"/>
  <c r="E51" i="1"/>
  <c r="E42" i="1"/>
  <c r="E37" i="1"/>
  <c r="E21" i="1"/>
  <c r="E68" i="1" l="1"/>
  <c r="H65" i="1"/>
  <c r="H31" i="1"/>
  <c r="H64" i="1"/>
  <c r="H61" i="1"/>
  <c r="H62" i="1"/>
  <c r="H63" i="1"/>
  <c r="H59" i="1"/>
  <c r="H58" i="1"/>
  <c r="H57" i="1"/>
  <c r="H50" i="1"/>
  <c r="H49" i="1"/>
  <c r="H47" i="1"/>
  <c r="H41" i="1"/>
  <c r="H40" i="1"/>
  <c r="H39" i="1"/>
  <c r="H36" i="1"/>
  <c r="H35" i="1"/>
  <c r="H34" i="1"/>
  <c r="H33" i="1"/>
  <c r="H32" i="1"/>
  <c r="H29" i="1"/>
  <c r="H25" i="1"/>
  <c r="H24" i="1"/>
  <c r="H20" i="1"/>
  <c r="H22" i="1"/>
  <c r="H23" i="1"/>
  <c r="H26" i="1"/>
  <c r="H27" i="1"/>
  <c r="H28" i="1"/>
  <c r="H18" i="1"/>
  <c r="H19" i="1"/>
  <c r="H10" i="1"/>
  <c r="H11" i="1"/>
  <c r="H12" i="1"/>
  <c r="H13" i="1"/>
  <c r="H14" i="1"/>
  <c r="H15" i="1"/>
  <c r="H16" i="1"/>
  <c r="H17" i="1"/>
  <c r="H9" i="1"/>
  <c r="H67" i="1" l="1"/>
  <c r="H51" i="1"/>
  <c r="H60" i="1"/>
  <c r="H42" i="1"/>
  <c r="H37" i="1"/>
  <c r="H21" i="1"/>
  <c r="H68" i="1" l="1"/>
</calcChain>
</file>

<file path=xl/sharedStrings.xml><?xml version="1.0" encoding="utf-8"?>
<sst xmlns="http://schemas.openxmlformats.org/spreadsheetml/2006/main" count="115" uniqueCount="108">
  <si>
    <t>Описание социальных услуг</t>
  </si>
  <si>
    <t>Сроки предоставления социальных услуг</t>
  </si>
  <si>
    <t>Объем социальных услуг</t>
  </si>
  <si>
    <t>Продолжительность оказания одной услуги в минутах</t>
  </si>
  <si>
    <t>Социально-бытовые услуги</t>
  </si>
  <si>
    <t>Социальная услуга предоставляется в сроки, обусловленные нуждаемостью получателя социальных услуг, в том числе в соответствии с утвержденными нормативами</t>
  </si>
  <si>
    <t>Обеспечение питанием согласно утвержденным нормативам включая диетическое питание (согласно заключению врача) по соответствующим диетам</t>
  </si>
  <si>
    <t>Приготовление пищи и подача пищи (4-разовое питание в день на период пребывания в организации)</t>
  </si>
  <si>
    <t>Обеспечение мягким инвентарем (одеждой, обувью, нательным бельем и постельными принадлежностями) согласно утвержденным нормативам, в том числе при выписке из учреждения выдача закрепленной за гражданином одежды, белья и обуви по сезону</t>
  </si>
  <si>
    <t>Приобретение одежды, обуви, нательного и постельных принадлежностей согласно действующим нормам и нормативам. Смена белья (постельного и нательного)       не реже 1 раза в 7 дней или чаще при необходимости.</t>
  </si>
  <si>
    <t>Уборка жилых помещений</t>
  </si>
  <si>
    <t>Подметание и (или) мытье пола, очистка от пыли поверхности мебели, вынос бытовых отходов (1 раз в день).</t>
  </si>
  <si>
    <t>Организация досуга и отдыха, в том числе обеспечение книгами, журналами, газетами, настольными играми</t>
  </si>
  <si>
    <t>Предоставление в пользование мебели согласно утвержденным нормативам</t>
  </si>
  <si>
    <t>Предоставление удобной в пользовании мебели (стул, кровать, тумбочка, шкаф, стол) согласно утвержденным нормативам (ежедневно)</t>
  </si>
  <si>
    <t>Помощь в приеме пищи (кормление)</t>
  </si>
  <si>
    <t>Оказание помощи в приеме пищи (кормлении). Услуга предоставляется получателям социальных услуг, не способным по состоянию здоровья самостоятельно принимать пищу (4-разовое питание в день, а также дополнительно при необходимости, на период пребывания в организации).</t>
  </si>
  <si>
    <t>Обеспечение за счет средств получателя социальных услуг книгами, журналами, газетами, настольными играми</t>
  </si>
  <si>
    <t>Обеспечение за счет средств получателя социальных услуг книгами, журналами, газетами, настольными играми по просьбе получателей социальных услуг (1 раз в неделю)</t>
  </si>
  <si>
    <t>Предоставление гигиенических услуг, лицам не способным по состоянию здоровья самостоятельно осуществлять за собой уход</t>
  </si>
  <si>
    <t>Предоставление гигиенических услуг (комплекс мероприятий в день) лицам, не способным по состоянию здоровья самостоятельно выполнять их, в том числе: мытье в душе или ванной, умывание, обтирание, причесывание, стрижка ногтей (на руках, ногах), сопровождение в туалет, высаживание на судно, бритье, переодевание, стрижка волос, смена нательного и постельного белья</t>
  </si>
  <si>
    <t>Отправка за счет средств получателя социальных услуг почтовой корреспонденции</t>
  </si>
  <si>
    <t xml:space="preserve">Услуга предусматривает отправку посылки или телеграммы, заказного письма через почтовое отделение, письма через почтовый ящик (1 раз в неделю) </t>
  </si>
  <si>
    <t>Социально-медицинские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</si>
  <si>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лекарств, закапывание капель, пользование катетерами и другими изделиями медицинского назначения, введение инъекций согласно назначению врача)</t>
  </si>
  <si>
    <t>Проведение процедур, связанных с сохранением здоровья получателей социальных услуг, по назначению врача с использованием лекарственных средств и медицинских изделий (ежедневно)</t>
  </si>
  <si>
    <t>Социальная услуга предоставляется в сроки, обусловленные нуждаемостью получателя социальных услуг</t>
  </si>
  <si>
    <t>Проведение оздоровительных мероприятий (оздоровительная гимнастика и прогулки на свежем воздухе)</t>
  </si>
  <si>
    <t>Оказание помощи в выполнении посильных физических упражнений, оздоровительных мероприятий в соответствии с рекомендациями врача (1 раз в день))</t>
  </si>
  <si>
    <t>Систематическое наблюдение за получателями социальных услуг для выявления отклонений в состоянии их здоровья</t>
  </si>
  <si>
    <t>Систематическое наблюдение медицинским персоналом за получателями социальных услуг для выявления отклонений состояния их здоровья (ежедневно)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</si>
  <si>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их здоровья)</t>
  </si>
  <si>
    <t>Консультирование получателей социальных услуг по вопросам ведения здорового образа жизни, рационального питания в соответствии с возрастом и состоянием здоровья, проведения оздоровительных мероприятий) (5 раз в неделю)</t>
  </si>
  <si>
    <t>Проведение занятий, обучающих здоровому образу жизни</t>
  </si>
  <si>
    <t>Проведение просветительской работы, направленной на формирование у получателя социальных услуг навыков здорового образа жизни, избавление от вредных привычек и др. (1 раз в неделю)</t>
  </si>
  <si>
    <t>Проведение занятий по адаптивной физической культуре</t>
  </si>
  <si>
    <t>Проведение доступного и безопасного для здоровья комплекса физических упражнений в целях его систематического выполнения для укрепления здоровья получателей социальных услуг (5 раз в неделю)</t>
  </si>
  <si>
    <t>Оказание первой медицинской (доврачебной) помощи (поддержание жизненно важных функций: дыхания, кровообращения)</t>
  </si>
  <si>
    <t>Проведение комплекса мероприятий, направленных на поддержание жизненно важных функций до прибытия врача лечебного учреждения (по мере необходимости)</t>
  </si>
  <si>
    <t>Оказание содействия в обеспечении лекарственными средствами и изделиями медицинского назначения (согласно заключению врача)</t>
  </si>
  <si>
    <t xml:space="preserve">Приобретение за счет средств получателей социальных услуг необходимых лекарственных препаратов для приема по назначению врача; получение лекарственных препаратов бесплатно (на льготных условиях) и медицинских изделий по рекомендации ИПРА (1 раз в день)  </t>
  </si>
  <si>
    <t>Оказание содействия в госпитализации, сопровождение нуждающихся в медицинские учреждения</t>
  </si>
  <si>
    <t>Сопровождение медицинским персоналом получателей социальных услуг в медицинскую организацию при госпитализации, а также для проведения медицинских консультаций, лабораторных исследований, получения медицинской помощи и др. в соответствии с назначением врача (по мере необходимости)</t>
  </si>
  <si>
    <t>Проведение первичного медицинского осмотра и первичной санитарной обработки</t>
  </si>
  <si>
    <t>Мероприятия по первичному осмотру врачом (дежурной медсестрой) с целью определения объективного состояния получателей социальной услуги, их физического и психологического состояния, а также санитарной обработке получателей социальных услуг (купание, смена нательного белья, выдача одежды) для предотвращения заноса инфекции в организации социального обслуживания. При выявлении педикулеза - проведение противопедикулезной обработки</t>
  </si>
  <si>
    <t>Социальная услуга предоставляется при принятии получателя социальных услуг в организацию в соответствии с требованиями действующего законодательства</t>
  </si>
  <si>
    <t>при поступлении</t>
  </si>
  <si>
    <t>Профилактика и лечение пролежней</t>
  </si>
  <si>
    <t>Своевременная диагностика риска развития пролежней, своевременное начало выполнения всего комплекса профилактических мероприятий (комплекс мероприятий 3 раза в день), восстановление кровообращения в поврежденных тканях, уменьшение сдавливания тканей</t>
  </si>
  <si>
    <t>Организация прохождения диспансеризации (углубленного медицинского осмотра) в организациях здравоохранения</t>
  </si>
  <si>
    <t>Посещение получателями социальных услуг врачей-специалистов для углубленного и всестороннего обследования состояния здоровья и последующего выполнения рекомендаций медицинских специалистов (1 раз в год)</t>
  </si>
  <si>
    <t>Социальная услуга предоставляется в соответствии с действующим законодательством</t>
  </si>
  <si>
    <t>ежегодно</t>
  </si>
  <si>
    <t>Социально-психологические</t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</si>
  <si>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</si>
  <si>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</si>
  <si>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Систематическое наблюдение за получателями социальных услуг, которое обеспечивает своевременное выявление ситуаций психологического дискомфорта, личностного или межличностного конфликта, способствующих усугублению трудной жизненной ситуации, и оказания им, при необходимости, социально-психологической помощи (1раз в неделю)</t>
  </si>
  <si>
    <t>Оказание консультативной психологической помощи анонимно, в том числе с использованием телефона доверия</t>
  </si>
  <si>
    <t>Психологическое консультирование получателей социальной услуги, содействие в мобилизации их физических, духовных, личностных, интеллектуальных ресурсов для выхода из кризисного состояния, расширение у них диапазона приемлемых средств для самостоятельного решения возникших проблем и преодоления трудностей, укрепления уверенности в себе (1раз в неделю)</t>
  </si>
  <si>
    <t>Социально-педагогические</t>
  </si>
  <si>
    <t xml:space="preserve">Социально-педагогическая коррекция, включая диагностику и консультирование </t>
  </si>
  <si>
    <t>Квалифицированная и эффективная педагогическая помощь в форме бесед, разъяснений, рекомендаций с целью обеспечения полноценного развития личности.</t>
  </si>
  <si>
    <t xml:space="preserve">- выявление социально-педагогических проблем, стоящих перед получателем социальных услуг и их причин (1раз в неделю); </t>
  </si>
  <si>
    <t>- обсуждение с ним этих проблем для раскрытия и мобилизации внутренних ресурсов и последующего их решения;</t>
  </si>
  <si>
    <t>- определение направлений педагогической коррекции (коррекция интересов и склонностей, самооценки, внутрисемейных отношений, социальной ситуации развития; формирование готовности к обучению; развитие социально приемлемых навыков и умений;</t>
  </si>
  <si>
    <t>- выбор и применение коррекционных методик, форм и методов работы с получателем социальных услуг.</t>
  </si>
  <si>
    <t>Формирование позитивных интересов (в том числе в сфере досуга)</t>
  </si>
  <si>
    <t>Проведение занятий, направленных на выявление, формирование и развитие способностей, позитивных интересов получателя социальных услуг; формирование стремления к самопознанию, ответственного отношения к себе и другим; организация клубов по интересам и кружков, обеспечивающих удовлетворение социокультурных и духовных запросов получателей социальных услуг, расширение кругозора, сферы общения, повышение их творческой активности (3 раза в неделю)</t>
  </si>
  <si>
    <t>Организация досуга (праздники, экскурсии и другие культурные мероприятия)</t>
  </si>
  <si>
    <t>Посещение театров, выставок, концертов, праздников, соревнований, организацию собственных концертов, выставок, спортивных соревнований и иных культурных мероприятий (1раз в неделю)</t>
  </si>
  <si>
    <t>Социально-трудовые услуги</t>
  </si>
  <si>
    <t>Проведение мероприятий по использованию трудовых возможностей и обучению доступным профессиональным навыкам</t>
  </si>
  <si>
    <t>Проведение мероприятий по обучению доступным профессиональным навыкам, восстановлению личностного и социального статуса, подбор видов технологических операций и работ с учетом психологической совместимости получателей социальной услуги, информирование о возможностях участия в трудотерапии (3 раза в неделю)</t>
  </si>
  <si>
    <t>Оказание помощи в трудоустройстве</t>
  </si>
  <si>
    <t>Содействие получателю социальных услуг в решении вопросов занятости: трудоустройстве, поиске временной (сезонной) работы, работы с сокращенным рабочим днем, работы на дому, оказание помощи в оформлении документов, (2 раза в неделю)</t>
  </si>
  <si>
    <t>Организация помощи в получении образования и (или) квалификации инвалидами в соответствии с их способностями</t>
  </si>
  <si>
    <t>Социально-правовые услуги</t>
  </si>
  <si>
    <t>Оказание помощи в оформлении и восстановлении документов получателей социальных услуг</t>
  </si>
  <si>
    <t>Оказание помощи получателю социальных услуг в получении документов, удостоверяющих личность, других персональных документов, в том числе необходимых для получения мер социальной поддержки, пенсий, пособий, технических средств реабилитации, санаторно-курортного лечения, реабилитации и др., а также выполнение необходимых действий для восстановления утраченных (пришедших в негодность) документов, написание (при необходимости) текста документов или заполнение форменных бланков, написание сопроводительных писем. Услуга (при необходимости оплаты при оформлении документов) оказывается за счет средств получателя социальных услуг (1 раз в неделю)</t>
  </si>
  <si>
    <t>Оказание помощи в получении юридических услуг</t>
  </si>
  <si>
    <t>Оказание помощи в защите прав и законных интересов получателей социальных услуг</t>
  </si>
  <si>
    <t>Обучение инвалидов  пользованию средствами ухода и техническими средствами реабилитации</t>
  </si>
  <si>
    <t>Обучение инвалидов пользованию техническими средствами реабилитации, которое должно развить у инвалидов практические навыки умения самостоятельно пользоваться этими средствами (2 раза в неделю)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</si>
  <si>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</si>
  <si>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</si>
  <si>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>Развитие практических навыков умения самостоятельно пользоваться компьютером (3 раза в неделю)</t>
  </si>
  <si>
    <t>Предоставление отдельного койко-места, в жилом комнате не менее (6 кв. метров для психоневрологических интернатов и 7 кв. метров для домов-интернатов для престарелых и инвалидов) на человека, удобной для проживания получателей социальных услуг (ежедневно)</t>
  </si>
  <si>
    <t xml:space="preserve">Организация досуговых мероприятий путем обеспечения книгами, журналами, газетами, настольными играми получателей социальных услуг       (3 раза в неделю) </t>
  </si>
  <si>
    <r>
      <t>Предоставление площади жилых помещений</t>
    </r>
    <r>
      <rPr>
        <sz val="10"/>
        <color rgb="FF000000"/>
        <rFont val="Times New Roman"/>
        <family val="1"/>
        <charset val="204"/>
      </rPr>
      <t xml:space="preserve"> согласно утвержденным нормативам</t>
    </r>
  </si>
  <si>
    <t>Проведение бесед, направленных на формирование у получателя социальных услуг комфортного психического состояния, поддержание жизненного тонуса, мотивацию его активности; квалифицированная помощь по налаживанию межличностных отношений    (2 раза в неделю)</t>
  </si>
  <si>
    <t>Содействие в оформлении и подаче документов в учебные заведения, в том числе направление на курсы переподготовки, профориентации, организуемые службой занятости согласно рекомендаций ИПРА, занятия по профессиональной ориентации (2 раза в неделю)</t>
  </si>
  <si>
    <t>Оказание помощи в получении юридической помощи, в том числе бесплатно при наличии права обеспечить своевременное и объективное решение стоящих перед получателем социальных услуг правовых проблем услуг (1 раз в неделю)</t>
  </si>
  <si>
    <t>Консультирование по интересующим получателя социальных услуг вопросам, связанным с защитой его прав и законных интересов; разъяснение сути проблемы и определение предполагаемых путей их решения и осуществление практических мер (1 раз в неделю)</t>
  </si>
  <si>
    <t>Обучение навыкам поведения в быту и общественных местах для формирования получателя социальных услуг как самостоятельной личности, культурной, вежливой, предусмотрительной и благожелательной в отношении к окружающим, а также обучение внутренней дисциплине личности, способной обслужить себя в бытовых условиях (2 раза в неделю)</t>
  </si>
  <si>
    <t>Установленный тариф</t>
  </si>
  <si>
    <t>Наименование социальных услуг</t>
  </si>
  <si>
    <t>Периодичность услуги раз в месяц</t>
  </si>
  <si>
    <t>Итого расходы в год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</si>
  <si>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</si>
  <si>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РАСЧЕТ</t>
  </si>
  <si>
    <t>необходимых средств для исполнения государственного задания согласно стандартов социальных услуг</t>
  </si>
  <si>
    <t>В том числе</t>
  </si>
  <si>
    <t>Бюджет</t>
  </si>
  <si>
    <t>Внебюджет</t>
  </si>
  <si>
    <t>ГБСУСОССЗН "Прохоровский дом-интернат для престарелых и инвалидов им.Почетного гражданина Белгордской области М.А.Деркач"</t>
  </si>
  <si>
    <t>сумма</t>
  </si>
  <si>
    <t>итого</t>
  </si>
  <si>
    <t>Оказание саниатрно-гигиенической помощи (обмывание,обтираниестрижка ногтей,причесывние,смена постельног нательног беля)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</si>
</sst>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18" xfId="0" applyFont="1" applyBorder="1"/>
    <xf numFmtId="0" fontId="2" fillId="0" borderId="22" xfId="0" applyFont="1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6" xfId="0" applyFont="1" applyBorder="1" applyAlignment="1">
      <alignment wrapText="1"/>
    </xf>
    <xf numFmtId="0" fontId="2" fillId="0" borderId="10" xfId="0" applyFont="1" applyBorder="1"/>
    <xf numFmtId="0" fontId="2" fillId="0" borderId="29" xfId="0" applyFont="1" applyBorder="1"/>
    <xf numFmtId="0" fontId="2" fillId="0" borderId="30" xfId="0" applyFont="1" applyBorder="1"/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/>
    <xf numFmtId="0" fontId="1" fillId="2" borderId="2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55" zoomScaleNormal="100" workbookViewId="0">
      <selection activeCell="E70" sqref="E70"/>
    </sheetView>
  </sheetViews>
  <sheetFormatPr defaultColWidth="8.85546875" defaultRowHeight="12.75" x14ac:dyDescent="0.2"/>
  <cols>
    <col min="1" max="1" width="8.85546875" style="1"/>
    <col min="2" max="2" width="28.85546875" style="1" customWidth="1"/>
    <col min="3" max="3" width="49.5703125" style="1" customWidth="1"/>
    <col min="4" max="4" width="13.5703125" style="1" hidden="1" customWidth="1"/>
    <col min="5" max="5" width="8.42578125" style="1" customWidth="1"/>
    <col min="6" max="6" width="0.42578125" style="1" customWidth="1"/>
    <col min="7" max="8" width="8.85546875" style="1"/>
    <col min="9" max="11" width="9.7109375" style="1" customWidth="1"/>
    <col min="12" max="16384" width="8.85546875" style="1"/>
  </cols>
  <sheetData>
    <row r="1" spans="1:11" ht="15.75" x14ac:dyDescent="0.25">
      <c r="B1" s="56" t="s">
        <v>99</v>
      </c>
      <c r="C1" s="56"/>
      <c r="D1" s="56"/>
      <c r="E1" s="56"/>
      <c r="F1" s="56"/>
      <c r="G1" s="56"/>
      <c r="H1" s="56"/>
      <c r="I1" s="56"/>
    </row>
    <row r="2" spans="1:11" ht="15.75" x14ac:dyDescent="0.25">
      <c r="B2" s="75" t="s">
        <v>104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ht="16.5" thickBot="1" x14ac:dyDescent="0.3">
      <c r="B3" s="57" t="s">
        <v>100</v>
      </c>
      <c r="C3" s="57"/>
      <c r="D3" s="57"/>
      <c r="E3" s="57"/>
      <c r="F3" s="57"/>
      <c r="G3" s="57"/>
      <c r="H3" s="57"/>
      <c r="I3" s="57"/>
    </row>
    <row r="4" spans="1:11" s="2" customFormat="1" ht="26.45" customHeight="1" x14ac:dyDescent="0.2">
      <c r="A4" s="26"/>
      <c r="B4" s="61" t="s">
        <v>95</v>
      </c>
      <c r="C4" s="72" t="s">
        <v>0</v>
      </c>
      <c r="D4" s="72" t="s">
        <v>1</v>
      </c>
      <c r="E4" s="72" t="s">
        <v>2</v>
      </c>
      <c r="F4" s="72"/>
      <c r="G4" s="58" t="s">
        <v>94</v>
      </c>
      <c r="H4" s="69" t="s">
        <v>105</v>
      </c>
      <c r="I4" s="66" t="s">
        <v>97</v>
      </c>
      <c r="J4" s="50" t="s">
        <v>101</v>
      </c>
      <c r="K4" s="51"/>
    </row>
    <row r="5" spans="1:11" s="2" customFormat="1" ht="51" customHeight="1" x14ac:dyDescent="0.2">
      <c r="A5" s="26"/>
      <c r="B5" s="62"/>
      <c r="C5" s="73"/>
      <c r="D5" s="73"/>
      <c r="E5" s="64" t="s">
        <v>3</v>
      </c>
      <c r="F5" s="64" t="s">
        <v>96</v>
      </c>
      <c r="G5" s="59"/>
      <c r="H5" s="70"/>
      <c r="I5" s="67"/>
      <c r="J5" s="52" t="s">
        <v>102</v>
      </c>
      <c r="K5" s="54" t="s">
        <v>103</v>
      </c>
    </row>
    <row r="6" spans="1:11" s="2" customFormat="1" ht="14.45" customHeight="1" x14ac:dyDescent="0.2">
      <c r="A6" s="26"/>
      <c r="B6" s="62"/>
      <c r="C6" s="73"/>
      <c r="D6" s="73"/>
      <c r="E6" s="64"/>
      <c r="F6" s="64"/>
      <c r="G6" s="59"/>
      <c r="H6" s="70"/>
      <c r="I6" s="67"/>
      <c r="J6" s="52"/>
      <c r="K6" s="54"/>
    </row>
    <row r="7" spans="1:11" s="2" customFormat="1" ht="15" customHeight="1" thickBot="1" x14ac:dyDescent="0.25">
      <c r="A7" s="26"/>
      <c r="B7" s="63"/>
      <c r="C7" s="74"/>
      <c r="D7" s="74"/>
      <c r="E7" s="65"/>
      <c r="F7" s="65"/>
      <c r="G7" s="60"/>
      <c r="H7" s="71"/>
      <c r="I7" s="68"/>
      <c r="J7" s="53"/>
      <c r="K7" s="55"/>
    </row>
    <row r="8" spans="1:11" x14ac:dyDescent="0.2">
      <c r="A8" s="5"/>
      <c r="B8" s="33" t="s">
        <v>4</v>
      </c>
      <c r="C8" s="34"/>
      <c r="D8" s="34"/>
      <c r="E8" s="34"/>
      <c r="F8" s="34"/>
      <c r="G8" s="17"/>
      <c r="H8" s="18"/>
      <c r="I8" s="18"/>
      <c r="J8" s="19"/>
      <c r="K8" s="20"/>
    </row>
    <row r="9" spans="1:11" ht="67.900000000000006" customHeight="1" x14ac:dyDescent="0.2">
      <c r="A9" s="5">
        <v>1</v>
      </c>
      <c r="B9" s="25" t="s">
        <v>88</v>
      </c>
      <c r="C9" s="7" t="s">
        <v>86</v>
      </c>
      <c r="D9" s="37" t="s">
        <v>5</v>
      </c>
      <c r="E9" s="4">
        <v>18615</v>
      </c>
      <c r="F9" s="4">
        <v>30</v>
      </c>
      <c r="G9" s="5">
        <v>84.64</v>
      </c>
      <c r="H9" s="12">
        <f>E9*G9</f>
        <v>1575573.6</v>
      </c>
      <c r="I9" s="12"/>
      <c r="J9" s="16"/>
      <c r="K9" s="6"/>
    </row>
    <row r="10" spans="1:11" ht="63.75" x14ac:dyDescent="0.2">
      <c r="A10" s="5">
        <v>2</v>
      </c>
      <c r="B10" s="25" t="s">
        <v>6</v>
      </c>
      <c r="C10" s="3" t="s">
        <v>7</v>
      </c>
      <c r="D10" s="37"/>
      <c r="E10" s="4">
        <v>18615</v>
      </c>
      <c r="F10" s="4">
        <v>30</v>
      </c>
      <c r="G10" s="5">
        <v>153.1</v>
      </c>
      <c r="H10" s="12">
        <f t="shared" ref="H10:H28" si="0">E10*G10</f>
        <v>2849956.5</v>
      </c>
      <c r="I10" s="12"/>
      <c r="J10" s="16"/>
      <c r="K10" s="6"/>
    </row>
    <row r="11" spans="1:11" ht="121.9" customHeight="1" x14ac:dyDescent="0.2">
      <c r="A11" s="5">
        <v>3</v>
      </c>
      <c r="B11" s="35" t="s">
        <v>8</v>
      </c>
      <c r="C11" s="36" t="s">
        <v>9</v>
      </c>
      <c r="D11" s="37"/>
      <c r="E11" s="37">
        <v>18615</v>
      </c>
      <c r="F11" s="37">
        <v>15</v>
      </c>
      <c r="G11" s="38">
        <v>25.52</v>
      </c>
      <c r="H11" s="12">
        <f t="shared" si="0"/>
        <v>475054.8</v>
      </c>
      <c r="I11" s="42"/>
      <c r="J11" s="16"/>
      <c r="K11" s="6"/>
    </row>
    <row r="12" spans="1:11" ht="4.9000000000000004" customHeight="1" x14ac:dyDescent="0.2">
      <c r="A12" s="5"/>
      <c r="B12" s="35"/>
      <c r="C12" s="36"/>
      <c r="D12" s="37"/>
      <c r="E12" s="37"/>
      <c r="F12" s="37"/>
      <c r="G12" s="45"/>
      <c r="H12" s="12">
        <f t="shared" si="0"/>
        <v>0</v>
      </c>
      <c r="I12" s="46"/>
      <c r="J12" s="16"/>
      <c r="K12" s="6"/>
    </row>
    <row r="13" spans="1:11" ht="1.9" customHeight="1" x14ac:dyDescent="0.2">
      <c r="A13" s="5"/>
      <c r="B13" s="35"/>
      <c r="C13" s="36"/>
      <c r="D13" s="37"/>
      <c r="E13" s="37"/>
      <c r="F13" s="37"/>
      <c r="G13" s="39"/>
      <c r="H13" s="12">
        <f t="shared" si="0"/>
        <v>0</v>
      </c>
      <c r="I13" s="43"/>
      <c r="J13" s="16"/>
      <c r="K13" s="6"/>
    </row>
    <row r="14" spans="1:11" ht="25.5" x14ac:dyDescent="0.2">
      <c r="A14" s="5">
        <v>4</v>
      </c>
      <c r="B14" s="25" t="s">
        <v>10</v>
      </c>
      <c r="C14" s="7" t="s">
        <v>11</v>
      </c>
      <c r="D14" s="37"/>
      <c r="E14" s="4">
        <v>55845</v>
      </c>
      <c r="F14" s="4">
        <v>30</v>
      </c>
      <c r="G14" s="5">
        <v>51.03</v>
      </c>
      <c r="H14" s="12">
        <f t="shared" si="0"/>
        <v>2849770.35</v>
      </c>
      <c r="I14" s="12"/>
      <c r="J14" s="16"/>
      <c r="K14" s="6"/>
    </row>
    <row r="15" spans="1:11" ht="51" x14ac:dyDescent="0.2">
      <c r="A15" s="5">
        <v>5</v>
      </c>
      <c r="B15" s="25" t="s">
        <v>12</v>
      </c>
      <c r="C15" s="7" t="s">
        <v>87</v>
      </c>
      <c r="D15" s="37"/>
      <c r="E15" s="4">
        <v>7200</v>
      </c>
      <c r="F15" s="4">
        <v>12</v>
      </c>
      <c r="G15" s="5">
        <v>12.76</v>
      </c>
      <c r="H15" s="12">
        <f t="shared" si="0"/>
        <v>91872</v>
      </c>
      <c r="I15" s="12"/>
      <c r="J15" s="16"/>
      <c r="K15" s="6"/>
    </row>
    <row r="16" spans="1:11" ht="38.25" x14ac:dyDescent="0.2">
      <c r="A16" s="5">
        <v>6</v>
      </c>
      <c r="B16" s="25" t="s">
        <v>13</v>
      </c>
      <c r="C16" s="7" t="s">
        <v>14</v>
      </c>
      <c r="D16" s="37"/>
      <c r="E16" s="4">
        <v>18615</v>
      </c>
      <c r="F16" s="4">
        <v>30</v>
      </c>
      <c r="G16" s="5">
        <v>33.06</v>
      </c>
      <c r="H16" s="12">
        <f t="shared" si="0"/>
        <v>615411.9</v>
      </c>
      <c r="I16" s="12"/>
      <c r="J16" s="16"/>
      <c r="K16" s="6"/>
    </row>
    <row r="17" spans="1:11" ht="76.5" x14ac:dyDescent="0.2">
      <c r="A17" s="5">
        <v>7</v>
      </c>
      <c r="B17" s="25" t="s">
        <v>15</v>
      </c>
      <c r="C17" s="7" t="s">
        <v>16</v>
      </c>
      <c r="D17" s="37"/>
      <c r="E17" s="4">
        <v>7300</v>
      </c>
      <c r="F17" s="4">
        <v>30</v>
      </c>
      <c r="G17" s="5">
        <v>63.79</v>
      </c>
      <c r="H17" s="12">
        <f t="shared" si="0"/>
        <v>465667</v>
      </c>
      <c r="I17" s="12"/>
      <c r="J17" s="16"/>
      <c r="K17" s="6"/>
    </row>
    <row r="18" spans="1:11" ht="51" x14ac:dyDescent="0.2">
      <c r="A18" s="5">
        <v>8</v>
      </c>
      <c r="B18" s="25" t="s">
        <v>17</v>
      </c>
      <c r="C18" s="7" t="s">
        <v>18</v>
      </c>
      <c r="D18" s="37"/>
      <c r="E18" s="4">
        <v>2592</v>
      </c>
      <c r="F18" s="4">
        <v>4</v>
      </c>
      <c r="G18" s="5">
        <v>12.34</v>
      </c>
      <c r="H18" s="12">
        <f t="shared" si="0"/>
        <v>31985.279999999999</v>
      </c>
      <c r="I18" s="12"/>
      <c r="J18" s="16"/>
      <c r="K18" s="6"/>
    </row>
    <row r="19" spans="1:11" ht="89.25" x14ac:dyDescent="0.2">
      <c r="A19" s="5">
        <v>9</v>
      </c>
      <c r="B19" s="25" t="s">
        <v>19</v>
      </c>
      <c r="C19" s="7" t="s">
        <v>20</v>
      </c>
      <c r="D19" s="37"/>
      <c r="E19" s="4">
        <v>7300</v>
      </c>
      <c r="F19" s="4">
        <v>30</v>
      </c>
      <c r="G19" s="5">
        <v>51.03</v>
      </c>
      <c r="H19" s="12">
        <f t="shared" si="0"/>
        <v>372519</v>
      </c>
      <c r="I19" s="12"/>
      <c r="J19" s="16"/>
      <c r="K19" s="6"/>
    </row>
    <row r="20" spans="1:11" ht="38.25" x14ac:dyDescent="0.2">
      <c r="A20" s="5">
        <v>10</v>
      </c>
      <c r="B20" s="25" t="s">
        <v>21</v>
      </c>
      <c r="C20" s="7" t="s">
        <v>22</v>
      </c>
      <c r="D20" s="37"/>
      <c r="E20" s="4">
        <v>2592</v>
      </c>
      <c r="F20" s="4">
        <v>4</v>
      </c>
      <c r="G20" s="5">
        <v>12.76</v>
      </c>
      <c r="H20" s="12">
        <f t="shared" si="0"/>
        <v>33073.919999999998</v>
      </c>
      <c r="I20" s="12"/>
      <c r="J20" s="16"/>
      <c r="K20" s="6"/>
    </row>
    <row r="21" spans="1:11" x14ac:dyDescent="0.2">
      <c r="A21" s="5"/>
      <c r="B21" s="25" t="s">
        <v>106</v>
      </c>
      <c r="C21" s="24"/>
      <c r="D21" s="22"/>
      <c r="E21" s="31">
        <f>E9+E10+E11+E14+E15+E16+E17+E18+E19+E20</f>
        <v>157289</v>
      </c>
      <c r="F21" s="22"/>
      <c r="G21" s="5"/>
      <c r="H21" s="12">
        <f>SUM(H9:H20)</f>
        <v>9360884.3499999996</v>
      </c>
      <c r="I21" s="12"/>
      <c r="J21" s="16"/>
      <c r="K21" s="6"/>
    </row>
    <row r="22" spans="1:11" x14ac:dyDescent="0.2">
      <c r="A22" s="5"/>
      <c r="B22" s="40" t="s">
        <v>23</v>
      </c>
      <c r="C22" s="41"/>
      <c r="D22" s="41"/>
      <c r="E22" s="41"/>
      <c r="F22" s="41"/>
      <c r="G22" s="5"/>
      <c r="H22" s="12">
        <f t="shared" si="0"/>
        <v>0</v>
      </c>
      <c r="I22" s="12"/>
      <c r="J22" s="16"/>
      <c r="K22" s="6"/>
    </row>
    <row r="23" spans="1:11" ht="140.25" x14ac:dyDescent="0.2">
      <c r="A23" s="5">
        <v>1</v>
      </c>
      <c r="B23" s="25" t="s">
        <v>24</v>
      </c>
      <c r="C23" s="7" t="s">
        <v>25</v>
      </c>
      <c r="D23" s="37" t="s">
        <v>26</v>
      </c>
      <c r="E23" s="4">
        <v>18615</v>
      </c>
      <c r="F23" s="4">
        <v>30</v>
      </c>
      <c r="G23" s="5">
        <v>23.22</v>
      </c>
      <c r="H23" s="12">
        <f t="shared" si="0"/>
        <v>432240.3</v>
      </c>
      <c r="I23" s="12"/>
      <c r="J23" s="16"/>
      <c r="K23" s="6"/>
    </row>
    <row r="24" spans="1:11" ht="51" x14ac:dyDescent="0.2">
      <c r="A24" s="5">
        <v>2</v>
      </c>
      <c r="B24" s="25" t="s">
        <v>27</v>
      </c>
      <c r="C24" s="7" t="s">
        <v>28</v>
      </c>
      <c r="D24" s="37"/>
      <c r="E24" s="4">
        <v>18615</v>
      </c>
      <c r="F24" s="4">
        <v>30</v>
      </c>
      <c r="G24" s="5">
        <v>129.99</v>
      </c>
      <c r="H24" s="12">
        <f t="shared" si="0"/>
        <v>2419763.85</v>
      </c>
      <c r="I24" s="12"/>
      <c r="J24" s="16"/>
      <c r="K24" s="6"/>
    </row>
    <row r="25" spans="1:11" ht="51" x14ac:dyDescent="0.2">
      <c r="A25" s="5">
        <v>3</v>
      </c>
      <c r="B25" s="25" t="s">
        <v>29</v>
      </c>
      <c r="C25" s="7" t="s">
        <v>30</v>
      </c>
      <c r="D25" s="37"/>
      <c r="E25" s="4">
        <v>18615</v>
      </c>
      <c r="F25" s="4">
        <v>30</v>
      </c>
      <c r="G25" s="5">
        <v>49.75</v>
      </c>
      <c r="H25" s="12">
        <f t="shared" si="0"/>
        <v>926096.25</v>
      </c>
      <c r="I25" s="12"/>
      <c r="J25" s="16"/>
      <c r="K25" s="6"/>
    </row>
    <row r="26" spans="1:11" ht="127.5" x14ac:dyDescent="0.2">
      <c r="A26" s="5">
        <v>4</v>
      </c>
      <c r="B26" s="25" t="s">
        <v>31</v>
      </c>
      <c r="C26" s="7" t="s">
        <v>32</v>
      </c>
      <c r="D26" s="37"/>
      <c r="E26" s="4">
        <v>9180</v>
      </c>
      <c r="F26" s="4">
        <v>20</v>
      </c>
      <c r="G26" s="5">
        <v>65.67</v>
      </c>
      <c r="H26" s="12">
        <f t="shared" si="0"/>
        <v>602850.6</v>
      </c>
      <c r="I26" s="12"/>
      <c r="J26" s="16"/>
      <c r="K26" s="6"/>
    </row>
    <row r="27" spans="1:11" ht="51" x14ac:dyDescent="0.2">
      <c r="A27" s="5">
        <v>5</v>
      </c>
      <c r="B27" s="25" t="s">
        <v>33</v>
      </c>
      <c r="C27" s="7" t="s">
        <v>34</v>
      </c>
      <c r="D27" s="37"/>
      <c r="E27" s="4">
        <v>3060</v>
      </c>
      <c r="F27" s="4">
        <v>4</v>
      </c>
      <c r="G27" s="5">
        <v>99.5</v>
      </c>
      <c r="H27" s="12">
        <f t="shared" si="0"/>
        <v>304470</v>
      </c>
      <c r="I27" s="12"/>
      <c r="J27" s="16"/>
      <c r="K27" s="6"/>
    </row>
    <row r="28" spans="1:11" ht="51" x14ac:dyDescent="0.2">
      <c r="A28" s="5">
        <v>6</v>
      </c>
      <c r="B28" s="25" t="s">
        <v>35</v>
      </c>
      <c r="C28" s="7" t="s">
        <v>36</v>
      </c>
      <c r="D28" s="37"/>
      <c r="E28" s="4">
        <v>12240</v>
      </c>
      <c r="F28" s="4">
        <v>20</v>
      </c>
      <c r="G28" s="5">
        <v>38.270000000000003</v>
      </c>
      <c r="H28" s="12">
        <f t="shared" si="0"/>
        <v>468424.80000000005</v>
      </c>
      <c r="I28" s="12"/>
      <c r="J28" s="16"/>
      <c r="K28" s="6"/>
    </row>
    <row r="29" spans="1:11" ht="64.150000000000006" customHeight="1" x14ac:dyDescent="0.2">
      <c r="A29" s="5">
        <v>7</v>
      </c>
      <c r="B29" s="35" t="s">
        <v>37</v>
      </c>
      <c r="C29" s="36" t="s">
        <v>38</v>
      </c>
      <c r="D29" s="37"/>
      <c r="E29" s="37">
        <v>3060</v>
      </c>
      <c r="F29" s="37">
        <v>10</v>
      </c>
      <c r="G29" s="38">
        <v>49.75</v>
      </c>
      <c r="H29" s="38">
        <f>E29*G29</f>
        <v>152235</v>
      </c>
      <c r="I29" s="42"/>
      <c r="J29" s="16"/>
      <c r="K29" s="6"/>
    </row>
    <row r="30" spans="1:11" x14ac:dyDescent="0.2">
      <c r="A30" s="5"/>
      <c r="B30" s="35"/>
      <c r="C30" s="36"/>
      <c r="D30" s="37"/>
      <c r="E30" s="37"/>
      <c r="F30" s="37"/>
      <c r="G30" s="39"/>
      <c r="H30" s="39"/>
      <c r="I30" s="43"/>
      <c r="J30" s="16"/>
      <c r="K30" s="6"/>
    </row>
    <row r="31" spans="1:11" ht="63.75" x14ac:dyDescent="0.2">
      <c r="A31" s="5">
        <v>8</v>
      </c>
      <c r="B31" s="25" t="s">
        <v>107</v>
      </c>
      <c r="C31" s="24"/>
      <c r="D31" s="37"/>
      <c r="E31" s="22">
        <v>4464</v>
      </c>
      <c r="F31" s="22"/>
      <c r="G31" s="23">
        <v>32.5</v>
      </c>
      <c r="H31" s="21">
        <f t="shared" ref="H31:H36" si="1">E31*G31</f>
        <v>145080</v>
      </c>
      <c r="I31" s="21"/>
      <c r="J31" s="16"/>
      <c r="K31" s="6"/>
    </row>
    <row r="32" spans="1:11" ht="76.5" x14ac:dyDescent="0.2">
      <c r="A32" s="5">
        <v>9</v>
      </c>
      <c r="B32" s="25" t="s">
        <v>39</v>
      </c>
      <c r="C32" s="7" t="s">
        <v>40</v>
      </c>
      <c r="D32" s="37"/>
      <c r="E32" s="4">
        <v>15300</v>
      </c>
      <c r="F32" s="4">
        <v>30</v>
      </c>
      <c r="G32" s="5">
        <v>13.96</v>
      </c>
      <c r="H32" s="12">
        <f t="shared" si="1"/>
        <v>213588</v>
      </c>
      <c r="I32" s="12"/>
      <c r="J32" s="16"/>
      <c r="K32" s="6"/>
    </row>
    <row r="33" spans="1:11" ht="76.5" x14ac:dyDescent="0.2">
      <c r="A33" s="5">
        <v>10</v>
      </c>
      <c r="B33" s="25" t="s">
        <v>41</v>
      </c>
      <c r="C33" s="7" t="s">
        <v>42</v>
      </c>
      <c r="D33" s="37"/>
      <c r="E33" s="4">
        <v>4896</v>
      </c>
      <c r="F33" s="4">
        <v>15</v>
      </c>
      <c r="G33" s="5">
        <v>129.99</v>
      </c>
      <c r="H33" s="12">
        <f t="shared" si="1"/>
        <v>636431.04</v>
      </c>
      <c r="I33" s="12"/>
      <c r="J33" s="16"/>
      <c r="K33" s="6"/>
    </row>
    <row r="34" spans="1:11" ht="178.5" x14ac:dyDescent="0.2">
      <c r="A34" s="5">
        <v>11</v>
      </c>
      <c r="B34" s="25" t="s">
        <v>43</v>
      </c>
      <c r="C34" s="7" t="s">
        <v>44</v>
      </c>
      <c r="D34" s="11" t="s">
        <v>45</v>
      </c>
      <c r="E34" s="4">
        <v>9</v>
      </c>
      <c r="F34" s="4" t="s">
        <v>46</v>
      </c>
      <c r="G34" s="5">
        <v>131.94</v>
      </c>
      <c r="H34" s="12">
        <f t="shared" si="1"/>
        <v>1187.46</v>
      </c>
      <c r="I34" s="12"/>
      <c r="J34" s="16"/>
      <c r="K34" s="6"/>
    </row>
    <row r="35" spans="1:11" ht="114.75" x14ac:dyDescent="0.2">
      <c r="A35" s="5">
        <v>12</v>
      </c>
      <c r="B35" s="25" t="s">
        <v>47</v>
      </c>
      <c r="C35" s="7" t="s">
        <v>48</v>
      </c>
      <c r="D35" s="11" t="s">
        <v>26</v>
      </c>
      <c r="E35" s="4">
        <v>10950</v>
      </c>
      <c r="F35" s="4">
        <v>30</v>
      </c>
      <c r="G35" s="5">
        <v>49.75</v>
      </c>
      <c r="H35" s="12">
        <f t="shared" si="1"/>
        <v>544762.5</v>
      </c>
      <c r="I35" s="12"/>
      <c r="J35" s="16"/>
      <c r="K35" s="6"/>
    </row>
    <row r="36" spans="1:11" ht="102" x14ac:dyDescent="0.2">
      <c r="A36" s="5">
        <v>13</v>
      </c>
      <c r="B36" s="25" t="s">
        <v>49</v>
      </c>
      <c r="C36" s="7" t="s">
        <v>50</v>
      </c>
      <c r="D36" s="11" t="s">
        <v>51</v>
      </c>
      <c r="E36" s="4">
        <v>51</v>
      </c>
      <c r="F36" s="4" t="s">
        <v>52</v>
      </c>
      <c r="G36" s="5">
        <v>198.99</v>
      </c>
      <c r="H36" s="12">
        <f t="shared" si="1"/>
        <v>10148.49</v>
      </c>
      <c r="I36" s="12"/>
      <c r="J36" s="16"/>
      <c r="K36" s="6"/>
    </row>
    <row r="37" spans="1:11" x14ac:dyDescent="0.2">
      <c r="A37" s="5"/>
      <c r="B37" s="25"/>
      <c r="C37" s="24"/>
      <c r="D37" s="22"/>
      <c r="E37" s="31">
        <f>E23+E24+E25+E26+E27+E28+E29+E31+E32+E33+E35+E34+E36</f>
        <v>119055</v>
      </c>
      <c r="F37" s="22"/>
      <c r="G37" s="5"/>
      <c r="H37" s="12">
        <f>SUM(H23:H36)</f>
        <v>6857278.29</v>
      </c>
      <c r="I37" s="12"/>
      <c r="J37" s="16"/>
      <c r="K37" s="6"/>
    </row>
    <row r="38" spans="1:11" x14ac:dyDescent="0.2">
      <c r="A38" s="5"/>
      <c r="B38" s="40" t="s">
        <v>53</v>
      </c>
      <c r="C38" s="41"/>
      <c r="D38" s="41"/>
      <c r="E38" s="41"/>
      <c r="F38" s="41"/>
      <c r="G38" s="5"/>
      <c r="H38" s="12"/>
      <c r="I38" s="12"/>
      <c r="J38" s="16"/>
      <c r="K38" s="6"/>
    </row>
    <row r="39" spans="1:11" ht="76.5" x14ac:dyDescent="0.2">
      <c r="A39" s="5">
        <v>1</v>
      </c>
      <c r="B39" s="25" t="s">
        <v>54</v>
      </c>
      <c r="C39" s="7" t="s">
        <v>89</v>
      </c>
      <c r="D39" s="37" t="s">
        <v>26</v>
      </c>
      <c r="E39" s="4">
        <v>6120</v>
      </c>
      <c r="F39" s="4">
        <v>8</v>
      </c>
      <c r="G39" s="5">
        <v>76.55</v>
      </c>
      <c r="H39" s="12">
        <f>E39*G39</f>
        <v>468486</v>
      </c>
      <c r="I39" s="12"/>
      <c r="J39" s="16"/>
      <c r="K39" s="6"/>
    </row>
    <row r="40" spans="1:11" ht="89.25" x14ac:dyDescent="0.2">
      <c r="A40" s="5">
        <v>2</v>
      </c>
      <c r="B40" s="25" t="s">
        <v>55</v>
      </c>
      <c r="C40" s="7" t="s">
        <v>56</v>
      </c>
      <c r="D40" s="37"/>
      <c r="E40" s="4">
        <v>2448</v>
      </c>
      <c r="F40" s="4">
        <v>4</v>
      </c>
      <c r="G40" s="5">
        <v>76.55</v>
      </c>
      <c r="H40" s="12">
        <f>E40*G40</f>
        <v>187394.4</v>
      </c>
      <c r="I40" s="12"/>
      <c r="J40" s="16"/>
      <c r="K40" s="6"/>
    </row>
    <row r="41" spans="1:11" ht="102" x14ac:dyDescent="0.2">
      <c r="A41" s="5">
        <v>3</v>
      </c>
      <c r="B41" s="25" t="s">
        <v>57</v>
      </c>
      <c r="C41" s="7" t="s">
        <v>58</v>
      </c>
      <c r="D41" s="37"/>
      <c r="E41" s="4">
        <v>51</v>
      </c>
      <c r="F41" s="4">
        <v>4</v>
      </c>
      <c r="G41" s="5">
        <v>76.55</v>
      </c>
      <c r="H41" s="12">
        <f>E41*G41</f>
        <v>3904.0499999999997</v>
      </c>
      <c r="I41" s="12"/>
      <c r="J41" s="16"/>
      <c r="K41" s="6"/>
    </row>
    <row r="42" spans="1:11" x14ac:dyDescent="0.2">
      <c r="A42" s="5"/>
      <c r="B42" s="25"/>
      <c r="C42" s="24"/>
      <c r="D42" s="22"/>
      <c r="E42" s="31">
        <f>E39+E40+E41</f>
        <v>8619</v>
      </c>
      <c r="F42" s="22"/>
      <c r="G42" s="5"/>
      <c r="H42" s="12">
        <f>SUM(H39:H41)</f>
        <v>659784.45000000007</v>
      </c>
      <c r="I42" s="12"/>
      <c r="J42" s="16"/>
      <c r="K42" s="6"/>
    </row>
    <row r="43" spans="1:11" x14ac:dyDescent="0.2">
      <c r="A43" s="5"/>
      <c r="B43" s="40" t="s">
        <v>59</v>
      </c>
      <c r="C43" s="41"/>
      <c r="D43" s="41"/>
      <c r="E43" s="41"/>
      <c r="F43" s="41"/>
      <c r="G43" s="5"/>
      <c r="H43" s="12"/>
      <c r="I43" s="12"/>
      <c r="J43" s="16"/>
      <c r="K43" s="6"/>
    </row>
    <row r="44" spans="1:11" ht="38.25" x14ac:dyDescent="0.2">
      <c r="A44" s="5"/>
      <c r="B44" s="35" t="s">
        <v>60</v>
      </c>
      <c r="C44" s="8" t="s">
        <v>61</v>
      </c>
      <c r="D44" s="37" t="s">
        <v>26</v>
      </c>
      <c r="E44" s="37">
        <v>4896</v>
      </c>
      <c r="F44" s="37">
        <v>4</v>
      </c>
      <c r="G44" s="38">
        <v>76.55</v>
      </c>
      <c r="H44" s="13"/>
      <c r="I44" s="42"/>
      <c r="J44" s="16"/>
      <c r="K44" s="6"/>
    </row>
    <row r="45" spans="1:11" ht="38.25" x14ac:dyDescent="0.2">
      <c r="A45" s="5"/>
      <c r="B45" s="35"/>
      <c r="C45" s="9" t="s">
        <v>62</v>
      </c>
      <c r="D45" s="37"/>
      <c r="E45" s="37"/>
      <c r="F45" s="37"/>
      <c r="G45" s="45"/>
      <c r="H45" s="14"/>
      <c r="I45" s="46"/>
      <c r="J45" s="16"/>
      <c r="K45" s="6"/>
    </row>
    <row r="46" spans="1:11" ht="38.25" x14ac:dyDescent="0.2">
      <c r="A46" s="5"/>
      <c r="B46" s="35"/>
      <c r="C46" s="9" t="s">
        <v>63</v>
      </c>
      <c r="D46" s="37"/>
      <c r="E46" s="37"/>
      <c r="F46" s="37"/>
      <c r="G46" s="45"/>
      <c r="H46" s="14"/>
      <c r="I46" s="46"/>
      <c r="J46" s="16"/>
      <c r="K46" s="6"/>
    </row>
    <row r="47" spans="1:11" ht="63.75" x14ac:dyDescent="0.2">
      <c r="A47" s="5"/>
      <c r="B47" s="35"/>
      <c r="C47" s="9" t="s">
        <v>64</v>
      </c>
      <c r="D47" s="37"/>
      <c r="E47" s="37"/>
      <c r="F47" s="37"/>
      <c r="G47" s="45"/>
      <c r="H47" s="14">
        <f>E44*G44</f>
        <v>374788.8</v>
      </c>
      <c r="I47" s="46"/>
      <c r="J47" s="16"/>
      <c r="K47" s="6"/>
    </row>
    <row r="48" spans="1:11" ht="25.5" x14ac:dyDescent="0.2">
      <c r="A48" s="5"/>
      <c r="B48" s="35"/>
      <c r="C48" s="10" t="s">
        <v>65</v>
      </c>
      <c r="D48" s="37"/>
      <c r="E48" s="37"/>
      <c r="F48" s="37"/>
      <c r="G48" s="39"/>
      <c r="H48" s="15"/>
      <c r="I48" s="43"/>
      <c r="J48" s="16"/>
      <c r="K48" s="6"/>
    </row>
    <row r="49" spans="1:11" ht="127.5" x14ac:dyDescent="0.2">
      <c r="A49" s="5">
        <v>2</v>
      </c>
      <c r="B49" s="25" t="s">
        <v>66</v>
      </c>
      <c r="C49" s="7" t="s">
        <v>67</v>
      </c>
      <c r="D49" s="37"/>
      <c r="E49" s="4">
        <v>2448</v>
      </c>
      <c r="F49" s="4">
        <v>12</v>
      </c>
      <c r="G49" s="5">
        <v>76.55</v>
      </c>
      <c r="H49" s="12">
        <f>E49*G49</f>
        <v>187394.4</v>
      </c>
      <c r="I49" s="12"/>
      <c r="J49" s="16"/>
      <c r="K49" s="6"/>
    </row>
    <row r="50" spans="1:11" ht="51" x14ac:dyDescent="0.2">
      <c r="A50" s="5">
        <v>3</v>
      </c>
      <c r="B50" s="25" t="s">
        <v>68</v>
      </c>
      <c r="C50" s="7" t="s">
        <v>69</v>
      </c>
      <c r="D50" s="37"/>
      <c r="E50" s="4">
        <v>7344</v>
      </c>
      <c r="F50" s="4">
        <v>4</v>
      </c>
      <c r="G50" s="5">
        <v>76.55</v>
      </c>
      <c r="H50" s="12">
        <f>E50*G50</f>
        <v>562183.19999999995</v>
      </c>
      <c r="I50" s="12"/>
      <c r="J50" s="16"/>
      <c r="K50" s="6"/>
    </row>
    <row r="51" spans="1:11" x14ac:dyDescent="0.2">
      <c r="A51" s="5"/>
      <c r="B51" s="25"/>
      <c r="C51" s="24"/>
      <c r="D51" s="22"/>
      <c r="E51" s="31">
        <f>E44+E49+E50</f>
        <v>14688</v>
      </c>
      <c r="F51" s="22"/>
      <c r="G51" s="5"/>
      <c r="H51" s="12">
        <f>SUM(H45:H50)</f>
        <v>1124366.3999999999</v>
      </c>
      <c r="I51" s="12"/>
      <c r="J51" s="16"/>
      <c r="K51" s="6"/>
    </row>
    <row r="52" spans="1:11" x14ac:dyDescent="0.2">
      <c r="A52" s="5"/>
      <c r="B52" s="40" t="s">
        <v>70</v>
      </c>
      <c r="C52" s="41"/>
      <c r="D52" s="41"/>
      <c r="E52" s="41"/>
      <c r="F52" s="41"/>
      <c r="G52" s="5"/>
      <c r="H52" s="12"/>
      <c r="I52" s="12"/>
      <c r="J52" s="16"/>
      <c r="K52" s="6"/>
    </row>
    <row r="53" spans="1:11" ht="89.25" x14ac:dyDescent="0.2">
      <c r="A53" s="5"/>
      <c r="B53" s="25" t="s">
        <v>71</v>
      </c>
      <c r="C53" s="7" t="s">
        <v>72</v>
      </c>
      <c r="D53" s="37" t="s">
        <v>26</v>
      </c>
      <c r="E53" s="4"/>
      <c r="F53" s="4">
        <v>12</v>
      </c>
      <c r="G53" s="5"/>
      <c r="H53" s="12"/>
      <c r="I53" s="12"/>
      <c r="J53" s="16"/>
      <c r="K53" s="6"/>
    </row>
    <row r="54" spans="1:11" ht="63.75" x14ac:dyDescent="0.2">
      <c r="A54" s="5"/>
      <c r="B54" s="25" t="s">
        <v>73</v>
      </c>
      <c r="C54" s="7" t="s">
        <v>74</v>
      </c>
      <c r="D54" s="37"/>
      <c r="E54" s="4"/>
      <c r="F54" s="4">
        <v>8</v>
      </c>
      <c r="G54" s="5"/>
      <c r="H54" s="12"/>
      <c r="I54" s="12"/>
      <c r="J54" s="16"/>
      <c r="K54" s="6"/>
    </row>
    <row r="55" spans="1:11" ht="63.75" x14ac:dyDescent="0.2">
      <c r="A55" s="5"/>
      <c r="B55" s="25" t="s">
        <v>75</v>
      </c>
      <c r="C55" s="7" t="s">
        <v>90</v>
      </c>
      <c r="D55" s="37"/>
      <c r="E55" s="4"/>
      <c r="F55" s="4">
        <v>8</v>
      </c>
      <c r="G55" s="5"/>
      <c r="H55" s="12"/>
      <c r="I55" s="12"/>
      <c r="J55" s="16"/>
      <c r="K55" s="6"/>
    </row>
    <row r="56" spans="1:11" x14ac:dyDescent="0.2">
      <c r="A56" s="5"/>
      <c r="B56" s="40" t="s">
        <v>76</v>
      </c>
      <c r="C56" s="41"/>
      <c r="D56" s="41"/>
      <c r="E56" s="41"/>
      <c r="F56" s="41"/>
      <c r="G56" s="5"/>
      <c r="H56" s="12"/>
      <c r="I56" s="12"/>
      <c r="J56" s="16"/>
      <c r="K56" s="6"/>
    </row>
    <row r="57" spans="1:11" ht="165.75" x14ac:dyDescent="0.2">
      <c r="A57" s="5">
        <v>1</v>
      </c>
      <c r="B57" s="25" t="s">
        <v>77</v>
      </c>
      <c r="C57" s="7" t="s">
        <v>78</v>
      </c>
      <c r="D57" s="36" t="s">
        <v>26</v>
      </c>
      <c r="E57" s="4">
        <v>1224</v>
      </c>
      <c r="F57" s="4">
        <v>4</v>
      </c>
      <c r="G57" s="5">
        <v>76.55</v>
      </c>
      <c r="H57" s="12">
        <f>E57*G57</f>
        <v>93697.2</v>
      </c>
      <c r="I57" s="12"/>
      <c r="J57" s="16"/>
      <c r="K57" s="6"/>
    </row>
    <row r="58" spans="1:11" ht="63.75" x14ac:dyDescent="0.2">
      <c r="A58" s="5">
        <v>2</v>
      </c>
      <c r="B58" s="25" t="s">
        <v>79</v>
      </c>
      <c r="C58" s="7" t="s">
        <v>91</v>
      </c>
      <c r="D58" s="36"/>
      <c r="E58" s="4">
        <v>1224</v>
      </c>
      <c r="F58" s="4">
        <v>4</v>
      </c>
      <c r="G58" s="5">
        <v>76.55</v>
      </c>
      <c r="H58" s="12">
        <f>E58*G58</f>
        <v>93697.2</v>
      </c>
      <c r="I58" s="12"/>
      <c r="J58" s="16"/>
      <c r="K58" s="6"/>
    </row>
    <row r="59" spans="1:11" ht="63.75" x14ac:dyDescent="0.2">
      <c r="A59" s="5">
        <v>3</v>
      </c>
      <c r="B59" s="25" t="s">
        <v>80</v>
      </c>
      <c r="C59" s="7" t="s">
        <v>92</v>
      </c>
      <c r="D59" s="36"/>
      <c r="E59" s="4">
        <v>3672</v>
      </c>
      <c r="F59" s="4">
        <v>4</v>
      </c>
      <c r="G59" s="5">
        <v>153.1</v>
      </c>
      <c r="H59" s="12">
        <f>E59*G59</f>
        <v>562183.19999999995</v>
      </c>
      <c r="I59" s="12"/>
      <c r="J59" s="16"/>
      <c r="K59" s="6"/>
    </row>
    <row r="60" spans="1:11" x14ac:dyDescent="0.2">
      <c r="A60" s="5"/>
      <c r="B60" s="25"/>
      <c r="C60" s="24"/>
      <c r="D60" s="24"/>
      <c r="E60" s="31">
        <f>E57+E58+E59</f>
        <v>6120</v>
      </c>
      <c r="F60" s="22"/>
      <c r="G60" s="5"/>
      <c r="H60" s="12">
        <f>SUM(H57:H59)</f>
        <v>749577.6</v>
      </c>
      <c r="I60" s="12"/>
      <c r="J60" s="16"/>
      <c r="K60" s="6"/>
    </row>
    <row r="61" spans="1:11" ht="28.15" customHeight="1" x14ac:dyDescent="0.2">
      <c r="A61" s="5"/>
      <c r="B61" s="40" t="s">
        <v>98</v>
      </c>
      <c r="C61" s="41"/>
      <c r="D61" s="41"/>
      <c r="E61" s="41"/>
      <c r="F61" s="41"/>
      <c r="G61" s="5"/>
      <c r="H61" s="12">
        <f t="shared" ref="H61:H63" si="2">E61*G61</f>
        <v>0</v>
      </c>
      <c r="I61" s="12"/>
      <c r="J61" s="16"/>
      <c r="K61" s="6"/>
    </row>
    <row r="62" spans="1:11" ht="37.9" customHeight="1" x14ac:dyDescent="0.2">
      <c r="A62" s="5"/>
      <c r="B62" s="35" t="s">
        <v>81</v>
      </c>
      <c r="C62" s="36" t="s">
        <v>82</v>
      </c>
      <c r="D62" s="37" t="s">
        <v>26</v>
      </c>
      <c r="E62" s="37">
        <v>13140</v>
      </c>
      <c r="F62" s="37">
        <v>8</v>
      </c>
      <c r="G62" s="38">
        <v>114.82</v>
      </c>
      <c r="H62" s="12">
        <f t="shared" si="2"/>
        <v>1508734.7999999998</v>
      </c>
      <c r="I62" s="42"/>
      <c r="J62" s="16"/>
      <c r="K62" s="6"/>
    </row>
    <row r="63" spans="1:11" x14ac:dyDescent="0.2">
      <c r="A63" s="5">
        <v>1</v>
      </c>
      <c r="B63" s="35"/>
      <c r="C63" s="36"/>
      <c r="D63" s="37"/>
      <c r="E63" s="37"/>
      <c r="F63" s="37"/>
      <c r="G63" s="39"/>
      <c r="H63" s="12">
        <f t="shared" si="2"/>
        <v>0</v>
      </c>
      <c r="I63" s="43"/>
      <c r="J63" s="16"/>
      <c r="K63" s="6"/>
    </row>
    <row r="64" spans="1:11" ht="89.25" x14ac:dyDescent="0.2">
      <c r="A64" s="5">
        <v>2</v>
      </c>
      <c r="B64" s="25" t="s">
        <v>83</v>
      </c>
      <c r="C64" s="7" t="s">
        <v>93</v>
      </c>
      <c r="D64" s="37"/>
      <c r="E64" s="4">
        <v>12240</v>
      </c>
      <c r="F64" s="4">
        <v>8</v>
      </c>
      <c r="G64" s="5">
        <v>51.03</v>
      </c>
      <c r="H64" s="12">
        <f>E64*G64</f>
        <v>624607.20000000007</v>
      </c>
      <c r="I64" s="12"/>
      <c r="J64" s="16"/>
      <c r="K64" s="6"/>
    </row>
    <row r="65" spans="1:11" ht="37.9" customHeight="1" x14ac:dyDescent="0.2">
      <c r="A65" s="5">
        <v>3</v>
      </c>
      <c r="B65" s="35" t="s">
        <v>84</v>
      </c>
      <c r="C65" s="36" t="s">
        <v>85</v>
      </c>
      <c r="D65" s="37"/>
      <c r="E65" s="37">
        <v>864</v>
      </c>
      <c r="F65" s="37">
        <v>12</v>
      </c>
      <c r="G65" s="38">
        <v>114.82</v>
      </c>
      <c r="H65" s="38">
        <f>E65*G65</f>
        <v>99204.479999999996</v>
      </c>
      <c r="I65" s="42"/>
      <c r="J65" s="16"/>
      <c r="K65" s="6"/>
    </row>
    <row r="66" spans="1:11" ht="15" customHeight="1" x14ac:dyDescent="0.2">
      <c r="A66" s="27"/>
      <c r="B66" s="47"/>
      <c r="C66" s="48"/>
      <c r="D66" s="44"/>
      <c r="E66" s="44"/>
      <c r="F66" s="44"/>
      <c r="G66" s="45"/>
      <c r="H66" s="49"/>
      <c r="I66" s="46"/>
      <c r="J66" s="28"/>
      <c r="K66" s="29"/>
    </row>
    <row r="67" spans="1:11" x14ac:dyDescent="0.2">
      <c r="A67" s="5"/>
      <c r="B67" s="30"/>
      <c r="C67" s="5" t="s">
        <v>106</v>
      </c>
      <c r="D67" s="5"/>
      <c r="E67" s="32">
        <f>E62+E64+E65</f>
        <v>26244</v>
      </c>
      <c r="F67" s="5"/>
      <c r="G67" s="5"/>
      <c r="H67" s="5">
        <f>SUM(H62:H66)</f>
        <v>2232546.48</v>
      </c>
      <c r="I67" s="5"/>
      <c r="J67" s="5"/>
      <c r="K67" s="5"/>
    </row>
    <row r="68" spans="1:11" ht="24.75" customHeight="1" x14ac:dyDescent="0.2">
      <c r="A68" s="5"/>
      <c r="B68" s="5"/>
      <c r="C68" s="5"/>
      <c r="D68" s="5"/>
      <c r="E68" s="5">
        <f>E21+E37+E42+E60+E51+E67</f>
        <v>332015</v>
      </c>
      <c r="F68" s="5"/>
      <c r="G68" s="5"/>
      <c r="H68" s="5">
        <f>H21+H37+H42+H51+H60+H67</f>
        <v>20984437.57</v>
      </c>
      <c r="I68" s="5"/>
      <c r="J68" s="5"/>
      <c r="K68" s="5"/>
    </row>
  </sheetData>
  <mergeCells count="60">
    <mergeCell ref="H65:H66"/>
    <mergeCell ref="J4:K4"/>
    <mergeCell ref="J5:J7"/>
    <mergeCell ref="K5:K7"/>
    <mergeCell ref="B1:I1"/>
    <mergeCell ref="B3:I3"/>
    <mergeCell ref="G4:G7"/>
    <mergeCell ref="B4:B7"/>
    <mergeCell ref="F5:F7"/>
    <mergeCell ref="I4:I7"/>
    <mergeCell ref="H4:H7"/>
    <mergeCell ref="C4:C7"/>
    <mergeCell ref="D4:D7"/>
    <mergeCell ref="E4:F4"/>
    <mergeCell ref="E5:E7"/>
    <mergeCell ref="B2:K2"/>
    <mergeCell ref="I62:I63"/>
    <mergeCell ref="B38:F38"/>
    <mergeCell ref="D39:D41"/>
    <mergeCell ref="B43:F43"/>
    <mergeCell ref="B44:B48"/>
    <mergeCell ref="D44:D50"/>
    <mergeCell ref="E44:E48"/>
    <mergeCell ref="F44:F48"/>
    <mergeCell ref="G65:G66"/>
    <mergeCell ref="I65:I66"/>
    <mergeCell ref="G11:G13"/>
    <mergeCell ref="I11:I13"/>
    <mergeCell ref="B62:B63"/>
    <mergeCell ref="C62:C63"/>
    <mergeCell ref="D62:D66"/>
    <mergeCell ref="E62:E63"/>
    <mergeCell ref="F62:F63"/>
    <mergeCell ref="B65:B66"/>
    <mergeCell ref="C65:C66"/>
    <mergeCell ref="E65:E66"/>
    <mergeCell ref="F11:F13"/>
    <mergeCell ref="G44:G48"/>
    <mergeCell ref="I44:I48"/>
    <mergeCell ref="G62:G63"/>
    <mergeCell ref="F65:F66"/>
    <mergeCell ref="B52:F52"/>
    <mergeCell ref="D53:D55"/>
    <mergeCell ref="B56:F56"/>
    <mergeCell ref="D57:D59"/>
    <mergeCell ref="B61:F61"/>
    <mergeCell ref="H29:H30"/>
    <mergeCell ref="I29:I30"/>
    <mergeCell ref="B29:B30"/>
    <mergeCell ref="C29:C30"/>
    <mergeCell ref="E29:E30"/>
    <mergeCell ref="F29:F30"/>
    <mergeCell ref="D23:D33"/>
    <mergeCell ref="B8:F8"/>
    <mergeCell ref="B11:B13"/>
    <mergeCell ref="C11:C13"/>
    <mergeCell ref="E11:E13"/>
    <mergeCell ref="G29:G30"/>
    <mergeCell ref="D9:D20"/>
    <mergeCell ref="B22:F22"/>
  </mergeCells>
  <pageMargins left="0" right="0" top="0" bottom="0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Бутова</dc:creator>
  <cp:lastModifiedBy>Пользователь</cp:lastModifiedBy>
  <cp:lastPrinted>2019-02-04T10:17:15Z</cp:lastPrinted>
  <dcterms:created xsi:type="dcterms:W3CDTF">2017-12-20T07:58:56Z</dcterms:created>
  <dcterms:modified xsi:type="dcterms:W3CDTF">2019-03-14T05:52:55Z</dcterms:modified>
</cp:coreProperties>
</file>